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3 - Relatório Físico-Contábil (CSV, ODS ou XML)\03 - Esfera Municipal\"/>
    </mc:Choice>
  </mc:AlternateContent>
  <xr:revisionPtr revIDLastSave="0" documentId="13_ncr:1_{B032448E-88E3-4FE3-8FF2-7B0F00783097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Físico-Financeiro" sheetId="1" r:id="rId1"/>
  </sheets>
  <definedNames>
    <definedName name="_xlnm.Print_Area" localSheetId="0">'Relatório Físico-Financeiro'!$A$1:$L$84</definedName>
    <definedName name="_xlnm.Print_Titles" localSheetId="0">'Relatório Físico-Financeiro'!$1:$8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G74" i="1"/>
  <c r="F63" i="1"/>
  <c r="G63" i="1"/>
  <c r="G76" i="1" s="1"/>
  <c r="F50" i="1"/>
  <c r="G50" i="1"/>
  <c r="F41" i="1"/>
  <c r="G41" i="1"/>
  <c r="F22" i="1"/>
  <c r="G22" i="1"/>
  <c r="F15" i="1"/>
  <c r="G15" i="1"/>
  <c r="F76" i="1"/>
  <c r="I66" i="1" l="1"/>
  <c r="H74" i="1" l="1"/>
  <c r="I74" i="1" l="1"/>
  <c r="J74" i="1"/>
  <c r="H63" i="1"/>
  <c r="I63" i="1"/>
  <c r="J63" i="1"/>
  <c r="K65" i="1"/>
  <c r="K66" i="1"/>
  <c r="K67" i="1"/>
  <c r="K68" i="1"/>
  <c r="K69" i="1"/>
  <c r="K70" i="1"/>
  <c r="K71" i="1"/>
  <c r="K72" i="1"/>
  <c r="K73" i="1"/>
  <c r="K64" i="1"/>
  <c r="E74" i="1"/>
  <c r="E63" i="1"/>
  <c r="K52" i="1"/>
  <c r="K53" i="1"/>
  <c r="K54" i="1"/>
  <c r="K55" i="1"/>
  <c r="K56" i="1"/>
  <c r="K57" i="1"/>
  <c r="K58" i="1"/>
  <c r="K59" i="1"/>
  <c r="K60" i="1"/>
  <c r="K61" i="1"/>
  <c r="K62" i="1"/>
  <c r="K51" i="1"/>
  <c r="K43" i="1"/>
  <c r="K44" i="1"/>
  <c r="K45" i="1"/>
  <c r="K46" i="1"/>
  <c r="K47" i="1"/>
  <c r="K48" i="1"/>
  <c r="K49" i="1"/>
  <c r="K42" i="1"/>
  <c r="E50" i="1"/>
  <c r="H50" i="1"/>
  <c r="I50" i="1"/>
  <c r="J50" i="1"/>
  <c r="H41" i="1"/>
  <c r="I41" i="1"/>
  <c r="J41" i="1"/>
  <c r="E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H22" i="1"/>
  <c r="H76" i="1" s="1"/>
  <c r="I22" i="1"/>
  <c r="J22" i="1"/>
  <c r="E22" i="1"/>
  <c r="K17" i="1"/>
  <c r="K18" i="1"/>
  <c r="K19" i="1"/>
  <c r="K20" i="1"/>
  <c r="K21" i="1"/>
  <c r="K23" i="1"/>
  <c r="K24" i="1"/>
  <c r="K25" i="1"/>
  <c r="K16" i="1"/>
  <c r="K10" i="1"/>
  <c r="K11" i="1"/>
  <c r="K12" i="1"/>
  <c r="K13" i="1"/>
  <c r="K14" i="1"/>
  <c r="K9" i="1"/>
  <c r="H15" i="1"/>
  <c r="I15" i="1"/>
  <c r="I76" i="1" s="1"/>
  <c r="J15" i="1"/>
  <c r="E15" i="1"/>
  <c r="E76" i="1" s="1"/>
  <c r="J76" i="1" l="1"/>
  <c r="K22" i="1"/>
  <c r="K15" i="1"/>
  <c r="K41" i="1"/>
  <c r="K74" i="1"/>
  <c r="K63" i="1"/>
  <c r="K50" i="1"/>
  <c r="K76" i="1" l="1"/>
</calcChain>
</file>

<file path=xl/sharedStrings.xml><?xml version="1.0" encoding="utf-8"?>
<sst xmlns="http://schemas.openxmlformats.org/spreadsheetml/2006/main" count="93" uniqueCount="86">
  <si>
    <t>INSTRUMENTO</t>
  </si>
  <si>
    <t>VIGÊNCIA</t>
  </si>
  <si>
    <t>REFERÊNCIA</t>
  </si>
  <si>
    <t>DESPESAS</t>
  </si>
  <si>
    <t>SALDO OPERACIONAL</t>
  </si>
  <si>
    <t>VALOR FIRMADO</t>
  </si>
  <si>
    <t>VALOR REPASSADO</t>
  </si>
  <si>
    <t>01/10/2020 até 31/03/2021</t>
  </si>
  <si>
    <t>Termo de Convênio nº 016/2020</t>
  </si>
  <si>
    <t>REND. FINANCEIROS</t>
  </si>
  <si>
    <t>SUB-TOTAL</t>
  </si>
  <si>
    <r>
      <t xml:space="preserve">Out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2020</t>
    </r>
  </si>
  <si>
    <r>
      <t xml:space="preserve">Nov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2020</t>
    </r>
  </si>
  <si>
    <r>
      <t xml:space="preserve">Dez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2020</t>
    </r>
  </si>
  <si>
    <r>
      <t xml:space="preserve">Jan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</si>
  <si>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Fev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</si>
  <si>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Mar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</si>
  <si>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Abr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</si>
  <si>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Mai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</si>
  <si>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Jun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</si>
  <si>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Jul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</si>
  <si>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Ago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</si>
  <si>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Set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</si>
  <si>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Out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</si>
  <si>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Nov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</si>
  <si>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r>
      <t xml:space="preserve">Dez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2021</t>
    </r>
  </si>
  <si>
    <t>Termo de Convênio nº 016/2020 – Termo de Aditamento nº 006/2021</t>
  </si>
  <si>
    <t>01/04/2021 até 30/09/2021</t>
  </si>
  <si>
    <r>
      <t xml:space="preserve">Jan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</si>
  <si>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Fev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</si>
  <si>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Mar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</si>
  <si>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Abr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</si>
  <si>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Mai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</si>
  <si>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Jun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</si>
  <si>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Jul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</si>
  <si>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Ago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</si>
  <si>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Set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</si>
  <si>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Out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</si>
  <si>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Nov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</si>
  <si>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Dez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2022</t>
    </r>
  </si>
  <si>
    <r>
      <t xml:space="preserve">Jan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2023</t>
    </r>
  </si>
  <si>
    <r>
      <t xml:space="preserve">Fev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2023</t>
    </r>
  </si>
  <si>
    <r>
      <t xml:space="preserve">Mar </t>
    </r>
    <r>
      <rPr>
        <sz val="9.5"/>
        <color theme="1"/>
        <rFont val="Tw Cen MT"/>
        <family val="2"/>
        <charset val="1"/>
      </rPr>
      <t>–</t>
    </r>
    <r>
      <rPr>
        <sz val="9.5"/>
        <color theme="1"/>
        <rFont val="Liberation Sans"/>
        <family val="2"/>
      </rPr>
      <t xml:space="preserve"> 2023</t>
    </r>
  </si>
  <si>
    <t>01/10/2021 até 31/03/2023</t>
  </si>
  <si>
    <t>Termo de Convênio nº 016/2020 – Termo de Aditamento nº 012/2021</t>
  </si>
  <si>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</si>
  <si>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</si>
  <si>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</si>
  <si>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Mai – 2023</t>
  </si>
  <si>
    <t>Abr – 2023</t>
  </si>
  <si>
    <t>Jun – 2023</t>
  </si>
  <si>
    <t>Jul – 2023</t>
  </si>
  <si>
    <t>Ago – 2023</t>
  </si>
  <si>
    <t>Set – 2023</t>
  </si>
  <si>
    <t>Out – 2023</t>
  </si>
  <si>
    <t>Nov – 2023</t>
  </si>
  <si>
    <t>Termo de Convênio nº 016/2020 – Termo de Aditamento nº 013/2022</t>
  </si>
  <si>
    <t>Dez – 2023</t>
  </si>
  <si>
    <t>Jan – 2024</t>
  </si>
  <si>
    <t>Fev – 2024</t>
  </si>
  <si>
    <t>Mar – 2024</t>
  </si>
  <si>
    <t>Abr – 2024</t>
  </si>
  <si>
    <t>Mai – 2024</t>
  </si>
  <si>
    <t>Jun – 2024</t>
  </si>
  <si>
    <t>Jul – 2024</t>
  </si>
  <si>
    <t>Ago – 2024</t>
  </si>
  <si>
    <t>Set – 2024</t>
  </si>
  <si>
    <t>Out – 2024</t>
  </si>
  <si>
    <t>Nov – 2024</t>
  </si>
  <si>
    <t>Termo de Convênio nº 016/2020 – Termo de Aditamento nº 033/2023 – Termo de Aditamento nº 029/2023</t>
  </si>
  <si>
    <t>01/12/2023 até 30/11/2024</t>
  </si>
  <si>
    <t>Termo de Convênio nº 016/2020 – Termo de Aditamento nº 041/2024</t>
  </si>
  <si>
    <t>Dez – 2024</t>
  </si>
  <si>
    <t>01/12/2024 até 30/09/2025</t>
  </si>
  <si>
    <t>Jan – 2025</t>
  </si>
  <si>
    <t>Fev – 2025</t>
  </si>
  <si>
    <t>Mar – 2025</t>
  </si>
  <si>
    <t>Abr – 2025</t>
  </si>
  <si>
    <t>Mai – 2025</t>
  </si>
  <si>
    <t>Jun – 2025</t>
  </si>
  <si>
    <t>Jul – 2025</t>
  </si>
  <si>
    <t>Ago – 2025</t>
  </si>
  <si>
    <t>Set – 2025</t>
  </si>
  <si>
    <t>TOTAL GERAL</t>
  </si>
  <si>
    <t>RELATÓRIO FÍSICO–CONTÁBIL</t>
  </si>
  <si>
    <t>EMPRÉSTIMO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</si>
</sst>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sz val="9.5"/>
      <color theme="1"/>
      <name val="Tw Cen MT"/>
      <family val="2"/>
      <charset val="1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949513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M76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11" width="16.7109375" style="2" customWidth="1"/>
    <col min="12" max="12" width="0.85546875" style="2" customWidth="1"/>
    <col min="13" max="16384" width="20.7109375" style="2"/>
  </cols>
  <sheetData>
    <row r="1" spans="2:13" ht="5.0999999999999996" customHeight="1" x14ac:dyDescent="0.25"/>
    <row r="2" spans="2:13" ht="15" customHeight="1" x14ac:dyDescent="0.25">
      <c r="K2" s="11" t="s">
        <v>45</v>
      </c>
    </row>
    <row r="3" spans="2:13" ht="15" customHeight="1" x14ac:dyDescent="0.25">
      <c r="K3" s="19" t="s">
        <v>46</v>
      </c>
    </row>
    <row r="4" spans="2:13" ht="15" customHeight="1" x14ac:dyDescent="0.25">
      <c r="K4" s="11" t="s">
        <v>47</v>
      </c>
    </row>
    <row r="5" spans="2:13" ht="15" customHeight="1" x14ac:dyDescent="0.25">
      <c r="B5" s="15" t="s">
        <v>84</v>
      </c>
      <c r="C5" s="15"/>
      <c r="D5" s="15"/>
      <c r="E5" s="15"/>
      <c r="F5" s="15"/>
      <c r="G5" s="15"/>
      <c r="H5" s="15"/>
      <c r="I5" s="15"/>
      <c r="J5" s="15"/>
      <c r="K5" s="15"/>
    </row>
    <row r="6" spans="2:13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3" ht="5.0999999999999996" customHeight="1" x14ac:dyDescent="0.25"/>
    <row r="8" spans="2:13" s="1" customFormat="1" ht="30" customHeight="1" x14ac:dyDescent="0.25">
      <c r="B8" s="17" t="s">
        <v>0</v>
      </c>
      <c r="C8" s="18" t="s">
        <v>1</v>
      </c>
      <c r="D8" s="17" t="s">
        <v>2</v>
      </c>
      <c r="E8" s="18" t="s">
        <v>5</v>
      </c>
      <c r="F8" s="17" t="s">
        <v>85</v>
      </c>
      <c r="G8" s="18" t="s">
        <v>85</v>
      </c>
      <c r="H8" s="17" t="s">
        <v>6</v>
      </c>
      <c r="I8" s="18" t="s">
        <v>9</v>
      </c>
      <c r="J8" s="17" t="s">
        <v>3</v>
      </c>
      <c r="K8" s="18" t="s">
        <v>4</v>
      </c>
    </row>
    <row r="9" spans="2:13" ht="15" customHeight="1" x14ac:dyDescent="0.25">
      <c r="B9" s="14" t="s">
        <v>8</v>
      </c>
      <c r="C9" s="14" t="s">
        <v>7</v>
      </c>
      <c r="D9" s="9" t="s">
        <v>11</v>
      </c>
      <c r="E9" s="10">
        <v>3574756.3899999997</v>
      </c>
      <c r="F9" s="10">
        <v>-270000</v>
      </c>
      <c r="G9" s="10">
        <v>0</v>
      </c>
      <c r="H9" s="10">
        <v>3304756.3899999997</v>
      </c>
      <c r="I9" s="10">
        <v>0</v>
      </c>
      <c r="J9" s="10">
        <v>-2643183.1800000002</v>
      </c>
      <c r="K9" s="10">
        <f>SUM(H9:J9)</f>
        <v>661573.2099999995</v>
      </c>
      <c r="M9" s="20"/>
    </row>
    <row r="10" spans="2:13" ht="15" customHeight="1" x14ac:dyDescent="0.25">
      <c r="B10" s="16"/>
      <c r="C10" s="16"/>
      <c r="D10" s="4" t="s">
        <v>12</v>
      </c>
      <c r="E10" s="5">
        <v>3574756.3899999997</v>
      </c>
      <c r="F10" s="5">
        <v>-270000</v>
      </c>
      <c r="G10" s="5">
        <v>0</v>
      </c>
      <c r="H10" s="5">
        <v>3304756.3899999997</v>
      </c>
      <c r="I10" s="5">
        <v>0</v>
      </c>
      <c r="J10" s="5">
        <v>-3528120.64</v>
      </c>
      <c r="K10" s="5">
        <f>SUM(H10:J10)</f>
        <v>-223364.25000000047</v>
      </c>
      <c r="M10" s="20"/>
    </row>
    <row r="11" spans="2:13" ht="15" customHeight="1" x14ac:dyDescent="0.25">
      <c r="B11" s="16"/>
      <c r="C11" s="16"/>
      <c r="D11" s="4" t="s">
        <v>13</v>
      </c>
      <c r="E11" s="5">
        <v>3574756.3899999997</v>
      </c>
      <c r="F11" s="5">
        <v>-270000</v>
      </c>
      <c r="G11" s="5">
        <v>0</v>
      </c>
      <c r="H11" s="5">
        <v>3304756.3899999997</v>
      </c>
      <c r="I11" s="5">
        <v>0</v>
      </c>
      <c r="J11" s="5">
        <v>-3300800.99</v>
      </c>
      <c r="K11" s="5">
        <f>SUM(H11:J11)</f>
        <v>3955.3999999994412</v>
      </c>
      <c r="M11" s="20"/>
    </row>
    <row r="12" spans="2:13" ht="15" customHeight="1" x14ac:dyDescent="0.25">
      <c r="B12" s="16"/>
      <c r="C12" s="16"/>
      <c r="D12" s="4" t="s">
        <v>14</v>
      </c>
      <c r="E12" s="5">
        <v>3574756.3899999997</v>
      </c>
      <c r="F12" s="5">
        <v>-270000</v>
      </c>
      <c r="G12" s="5">
        <v>0</v>
      </c>
      <c r="H12" s="5">
        <v>3304756.39</v>
      </c>
      <c r="I12" s="5">
        <v>0</v>
      </c>
      <c r="J12" s="5">
        <v>-3302466.37</v>
      </c>
      <c r="K12" s="5">
        <f>SUM(H12:J12)</f>
        <v>2290.0200000000186</v>
      </c>
      <c r="M12" s="20"/>
    </row>
    <row r="13" spans="2:13" ht="15" customHeight="1" x14ac:dyDescent="0.25">
      <c r="B13" s="16"/>
      <c r="C13" s="16"/>
      <c r="D13" s="4" t="s">
        <v>15</v>
      </c>
      <c r="E13" s="5">
        <v>3574756.3899999997</v>
      </c>
      <c r="F13" s="5">
        <v>-270000</v>
      </c>
      <c r="G13" s="5">
        <v>0</v>
      </c>
      <c r="H13" s="5">
        <v>3304756.39</v>
      </c>
      <c r="I13" s="5">
        <v>0</v>
      </c>
      <c r="J13" s="5">
        <v>-2917485.23</v>
      </c>
      <c r="K13" s="5">
        <f>SUM(H13:J13)</f>
        <v>387271.16000000015</v>
      </c>
      <c r="M13" s="20"/>
    </row>
    <row r="14" spans="2:13" ht="15" customHeight="1" x14ac:dyDescent="0.25">
      <c r="B14" s="16"/>
      <c r="C14" s="16"/>
      <c r="D14" s="4" t="s">
        <v>16</v>
      </c>
      <c r="E14" s="5">
        <v>3574756.3899999997</v>
      </c>
      <c r="F14" s="5">
        <v>-270000</v>
      </c>
      <c r="G14" s="5">
        <v>0</v>
      </c>
      <c r="H14" s="5">
        <v>3304756.39</v>
      </c>
      <c r="I14" s="5">
        <v>0</v>
      </c>
      <c r="J14" s="5">
        <v>-2199950.7400000002</v>
      </c>
      <c r="K14" s="5">
        <f>SUM(H14:J14)</f>
        <v>1104805.6499999999</v>
      </c>
      <c r="M14" s="20"/>
    </row>
    <row r="15" spans="2:13" s="3" customFormat="1" ht="15" customHeight="1" thickBot="1" x14ac:dyDescent="0.3">
      <c r="B15" s="6" t="s">
        <v>10</v>
      </c>
      <c r="C15" s="6"/>
      <c r="D15" s="6"/>
      <c r="E15" s="7">
        <f>SUM(E9:E14)</f>
        <v>21448538.34</v>
      </c>
      <c r="F15" s="7">
        <f t="shared" ref="F15:G15" si="0">SUM(F9:F14)</f>
        <v>-1620000</v>
      </c>
      <c r="G15" s="7">
        <f t="shared" si="0"/>
        <v>0</v>
      </c>
      <c r="H15" s="7">
        <f t="shared" ref="H15:J15" si="1">SUM(H9:H14)</f>
        <v>19828538.34</v>
      </c>
      <c r="I15" s="7">
        <f t="shared" si="1"/>
        <v>0</v>
      </c>
      <c r="J15" s="7">
        <f t="shared" si="1"/>
        <v>-17892007.149999999</v>
      </c>
      <c r="K15" s="7">
        <f>SUM(K9:K14)</f>
        <v>1936531.1899999985</v>
      </c>
      <c r="M15" s="20"/>
    </row>
    <row r="16" spans="2:13" ht="15" customHeight="1" x14ac:dyDescent="0.25">
      <c r="B16" s="14" t="s">
        <v>26</v>
      </c>
      <c r="C16" s="14" t="s">
        <v>27</v>
      </c>
      <c r="D16" s="9" t="s">
        <v>17</v>
      </c>
      <c r="E16" s="10">
        <v>3574756.39</v>
      </c>
      <c r="F16" s="10">
        <v>-270000</v>
      </c>
      <c r="G16" s="10">
        <v>0</v>
      </c>
      <c r="H16" s="10">
        <v>3304756.39</v>
      </c>
      <c r="I16" s="10">
        <v>0</v>
      </c>
      <c r="J16" s="10">
        <v>-2762691.22</v>
      </c>
      <c r="K16" s="10">
        <f>SUM(H16:J16)</f>
        <v>542065.16999999993</v>
      </c>
      <c r="M16" s="20"/>
    </row>
    <row r="17" spans="2:13" ht="15" customHeight="1" x14ac:dyDescent="0.25">
      <c r="B17" s="16"/>
      <c r="C17" s="16"/>
      <c r="D17" s="4" t="s">
        <v>18</v>
      </c>
      <c r="E17" s="5">
        <v>3574756.39</v>
      </c>
      <c r="F17" s="5">
        <v>0</v>
      </c>
      <c r="G17" s="5">
        <v>0</v>
      </c>
      <c r="H17" s="5">
        <v>3574756.39</v>
      </c>
      <c r="I17" s="5">
        <v>0</v>
      </c>
      <c r="J17" s="5">
        <v>-2975467.22</v>
      </c>
      <c r="K17" s="5">
        <f>SUM(H17:J17)</f>
        <v>599289.16999999993</v>
      </c>
      <c r="M17" s="20"/>
    </row>
    <row r="18" spans="2:13" ht="15" customHeight="1" x14ac:dyDescent="0.25">
      <c r="B18" s="16"/>
      <c r="C18" s="16"/>
      <c r="D18" s="4" t="s">
        <v>19</v>
      </c>
      <c r="E18" s="5">
        <v>3574756.39</v>
      </c>
      <c r="F18" s="5">
        <v>0</v>
      </c>
      <c r="G18" s="5">
        <v>0</v>
      </c>
      <c r="H18" s="5">
        <v>3574756.39</v>
      </c>
      <c r="I18" s="5">
        <v>0</v>
      </c>
      <c r="J18" s="5">
        <v>-3174765.8</v>
      </c>
      <c r="K18" s="5">
        <f>SUM(H18:J18)</f>
        <v>399990.59000000032</v>
      </c>
      <c r="M18" s="20"/>
    </row>
    <row r="19" spans="2:13" ht="15" customHeight="1" x14ac:dyDescent="0.25">
      <c r="B19" s="16"/>
      <c r="C19" s="16"/>
      <c r="D19" s="4" t="s">
        <v>20</v>
      </c>
      <c r="E19" s="5">
        <v>3574756.39</v>
      </c>
      <c r="F19" s="5">
        <v>-270000</v>
      </c>
      <c r="G19" s="5">
        <v>0</v>
      </c>
      <c r="H19" s="5">
        <v>3304756.39</v>
      </c>
      <c r="I19" s="5">
        <v>0</v>
      </c>
      <c r="J19" s="5">
        <v>-2718305.44</v>
      </c>
      <c r="K19" s="5">
        <f>SUM(H19:J19)</f>
        <v>586450.95000000019</v>
      </c>
      <c r="M19" s="20"/>
    </row>
    <row r="20" spans="2:13" ht="15" customHeight="1" x14ac:dyDescent="0.25">
      <c r="B20" s="16"/>
      <c r="C20" s="16"/>
      <c r="D20" s="4" t="s">
        <v>21</v>
      </c>
      <c r="E20" s="5">
        <v>3574756.39</v>
      </c>
      <c r="F20" s="5">
        <v>0</v>
      </c>
      <c r="G20" s="5">
        <v>0</v>
      </c>
      <c r="H20" s="5">
        <v>3574756.39</v>
      </c>
      <c r="I20" s="5">
        <v>0</v>
      </c>
      <c r="J20" s="5">
        <v>-2933976.7</v>
      </c>
      <c r="K20" s="5">
        <f>SUM(H20:J20)</f>
        <v>640779.68999999994</v>
      </c>
      <c r="M20" s="20"/>
    </row>
    <row r="21" spans="2:13" ht="15" customHeight="1" x14ac:dyDescent="0.25">
      <c r="B21" s="16"/>
      <c r="C21" s="16"/>
      <c r="D21" s="4" t="s">
        <v>22</v>
      </c>
      <c r="E21" s="5">
        <v>3574756.39</v>
      </c>
      <c r="F21" s="5">
        <v>0</v>
      </c>
      <c r="G21" s="5">
        <v>0</v>
      </c>
      <c r="H21" s="5">
        <v>3574756.39</v>
      </c>
      <c r="I21" s="5">
        <v>0</v>
      </c>
      <c r="J21" s="5">
        <v>-3703420.47</v>
      </c>
      <c r="K21" s="5">
        <f>SUM(H21:J21)</f>
        <v>-128664.08000000007</v>
      </c>
      <c r="M21" s="20"/>
    </row>
    <row r="22" spans="2:13" s="3" customFormat="1" ht="15" customHeight="1" thickBot="1" x14ac:dyDescent="0.3">
      <c r="B22" s="6" t="s">
        <v>10</v>
      </c>
      <c r="C22" s="6"/>
      <c r="D22" s="6"/>
      <c r="E22" s="7">
        <f>SUM(E16:E21)</f>
        <v>21448538.34</v>
      </c>
      <c r="F22" s="7">
        <f t="shared" ref="F22:G22" si="2">SUM(F16:F21)</f>
        <v>-540000</v>
      </c>
      <c r="G22" s="7">
        <f t="shared" si="2"/>
        <v>0</v>
      </c>
      <c r="H22" s="7">
        <f t="shared" ref="H22:K22" si="3">SUM(H16:H21)</f>
        <v>20908538.34</v>
      </c>
      <c r="I22" s="7">
        <f t="shared" si="3"/>
        <v>0</v>
      </c>
      <c r="J22" s="7">
        <f t="shared" si="3"/>
        <v>-18268626.849999998</v>
      </c>
      <c r="K22" s="7">
        <f t="shared" si="3"/>
        <v>2639911.4900000002</v>
      </c>
      <c r="M22" s="20"/>
    </row>
    <row r="23" spans="2:13" ht="15" customHeight="1" x14ac:dyDescent="0.25">
      <c r="B23" s="16" t="s">
        <v>44</v>
      </c>
      <c r="C23" s="16" t="s">
        <v>43</v>
      </c>
      <c r="D23" s="4" t="s">
        <v>23</v>
      </c>
      <c r="E23" s="5">
        <v>3874235.39</v>
      </c>
      <c r="F23" s="5">
        <v>0</v>
      </c>
      <c r="G23" s="5">
        <v>0</v>
      </c>
      <c r="H23" s="5">
        <v>3874235.39</v>
      </c>
      <c r="I23" s="5">
        <v>0</v>
      </c>
      <c r="J23" s="5">
        <v>-3921213.37</v>
      </c>
      <c r="K23" s="5">
        <f>SUM(H23:J23)</f>
        <v>-46977.979999999981</v>
      </c>
      <c r="M23" s="20"/>
    </row>
    <row r="24" spans="2:13" ht="15" customHeight="1" x14ac:dyDescent="0.25">
      <c r="B24" s="16"/>
      <c r="C24" s="16"/>
      <c r="D24" s="4" t="s">
        <v>24</v>
      </c>
      <c r="E24" s="5">
        <v>3874235.39</v>
      </c>
      <c r="F24" s="5">
        <v>-138031.98000000001</v>
      </c>
      <c r="G24" s="5">
        <v>0</v>
      </c>
      <c r="H24" s="5">
        <v>3736203.41</v>
      </c>
      <c r="I24" s="5">
        <v>0</v>
      </c>
      <c r="J24" s="5">
        <v>-3655227.02</v>
      </c>
      <c r="K24" s="5">
        <f>SUM(H24:J24)</f>
        <v>80976.39000000013</v>
      </c>
      <c r="M24" s="20"/>
    </row>
    <row r="25" spans="2:13" ht="15" customHeight="1" x14ac:dyDescent="0.25">
      <c r="B25" s="16"/>
      <c r="C25" s="16"/>
      <c r="D25" s="4" t="s">
        <v>25</v>
      </c>
      <c r="E25" s="5">
        <v>3874235.39</v>
      </c>
      <c r="F25" s="5">
        <v>-138031.98000000001</v>
      </c>
      <c r="G25" s="5">
        <v>0</v>
      </c>
      <c r="H25" s="5">
        <v>3736203.41</v>
      </c>
      <c r="I25" s="5">
        <v>0</v>
      </c>
      <c r="J25" s="5">
        <v>-5508052.4100000001</v>
      </c>
      <c r="K25" s="5">
        <f>SUM(H25:J25)</f>
        <v>-1771849</v>
      </c>
      <c r="M25" s="20"/>
    </row>
    <row r="26" spans="2:13" ht="15" customHeight="1" x14ac:dyDescent="0.25">
      <c r="B26" s="16"/>
      <c r="C26" s="16"/>
      <c r="D26" s="4" t="s">
        <v>28</v>
      </c>
      <c r="E26" s="5">
        <v>3874235.39</v>
      </c>
      <c r="F26" s="5">
        <v>-214349.16</v>
      </c>
      <c r="G26" s="5">
        <v>0</v>
      </c>
      <c r="H26" s="5">
        <v>3736203.41</v>
      </c>
      <c r="I26" s="5">
        <v>7732.8</v>
      </c>
      <c r="J26" s="5">
        <v>-3296615.73</v>
      </c>
      <c r="K26" s="5">
        <f>SUM(H26:J26)</f>
        <v>447320.48</v>
      </c>
      <c r="M26" s="20"/>
    </row>
    <row r="27" spans="2:13" ht="15" customHeight="1" x14ac:dyDescent="0.25">
      <c r="B27" s="16"/>
      <c r="C27" s="16"/>
      <c r="D27" s="4" t="s">
        <v>29</v>
      </c>
      <c r="E27" s="5">
        <v>3874235.39</v>
      </c>
      <c r="F27" s="5">
        <v>-214349.16</v>
      </c>
      <c r="G27" s="5">
        <v>0</v>
      </c>
      <c r="H27" s="5">
        <v>3736203.41</v>
      </c>
      <c r="I27" s="5">
        <v>10017.299999999999</v>
      </c>
      <c r="J27" s="5">
        <v>-3656596.22</v>
      </c>
      <c r="K27" s="5">
        <f>SUM(H27:J27)</f>
        <v>89624.489999999758</v>
      </c>
      <c r="M27" s="20"/>
    </row>
    <row r="28" spans="2:13" ht="15" customHeight="1" x14ac:dyDescent="0.25">
      <c r="B28" s="16"/>
      <c r="C28" s="16"/>
      <c r="D28" s="4" t="s">
        <v>30</v>
      </c>
      <c r="E28" s="5">
        <v>3874235.39</v>
      </c>
      <c r="F28" s="5">
        <v>-244081.23</v>
      </c>
      <c r="G28" s="5">
        <v>0</v>
      </c>
      <c r="H28" s="5">
        <v>3736203.41</v>
      </c>
      <c r="I28" s="5">
        <v>10878.25</v>
      </c>
      <c r="J28" s="5">
        <v>-3917579.04</v>
      </c>
      <c r="K28" s="5">
        <f>SUM(H28:J28)</f>
        <v>-170497.37999999989</v>
      </c>
      <c r="M28" s="20"/>
    </row>
    <row r="29" spans="2:13" ht="15" customHeight="1" x14ac:dyDescent="0.25">
      <c r="B29" s="16"/>
      <c r="C29" s="16"/>
      <c r="D29" s="4" t="s">
        <v>31</v>
      </c>
      <c r="E29" s="5">
        <v>3874235.39</v>
      </c>
      <c r="F29" s="5">
        <v>-244081.23</v>
      </c>
      <c r="G29" s="5">
        <v>0</v>
      </c>
      <c r="H29" s="5">
        <v>3630154.16</v>
      </c>
      <c r="I29" s="5">
        <v>5925.28</v>
      </c>
      <c r="J29" s="5">
        <v>-3674559.84</v>
      </c>
      <c r="K29" s="5">
        <f>SUM(H29:J29)</f>
        <v>-38480.399999999907</v>
      </c>
      <c r="M29" s="20"/>
    </row>
    <row r="30" spans="2:13" ht="15" customHeight="1" x14ac:dyDescent="0.25">
      <c r="B30" s="16"/>
      <c r="C30" s="16"/>
      <c r="D30" s="4" t="s">
        <v>32</v>
      </c>
      <c r="E30" s="5">
        <v>3874235.39</v>
      </c>
      <c r="F30" s="5">
        <v>-244081.23</v>
      </c>
      <c r="G30" s="5">
        <v>0</v>
      </c>
      <c r="H30" s="5">
        <v>3736203.41</v>
      </c>
      <c r="I30" s="5">
        <v>831.36</v>
      </c>
      <c r="J30" s="5">
        <v>-3908455.21</v>
      </c>
      <c r="K30" s="5">
        <f>SUM(H30:J30)</f>
        <v>-171420.43999999994</v>
      </c>
      <c r="M30" s="20"/>
    </row>
    <row r="31" spans="2:13" ht="15" customHeight="1" x14ac:dyDescent="0.25">
      <c r="B31" s="16"/>
      <c r="C31" s="16"/>
      <c r="D31" s="4" t="s">
        <v>33</v>
      </c>
      <c r="E31" s="5">
        <v>3874235.39</v>
      </c>
      <c r="F31" s="5">
        <v>-244081.23</v>
      </c>
      <c r="G31" s="5">
        <v>0</v>
      </c>
      <c r="H31" s="5">
        <v>2944412.99</v>
      </c>
      <c r="I31" s="5">
        <v>784.83</v>
      </c>
      <c r="J31" s="5">
        <v>-3843223.8</v>
      </c>
      <c r="K31" s="5">
        <f>SUM(H31:J31)</f>
        <v>-898025.97999999952</v>
      </c>
      <c r="M31" s="20"/>
    </row>
    <row r="32" spans="2:13" ht="15" customHeight="1" x14ac:dyDescent="0.25">
      <c r="B32" s="16"/>
      <c r="C32" s="16"/>
      <c r="D32" s="4" t="s">
        <v>34</v>
      </c>
      <c r="E32" s="5">
        <v>3874235.39</v>
      </c>
      <c r="F32" s="5">
        <v>-244081.23</v>
      </c>
      <c r="G32" s="5">
        <v>0</v>
      </c>
      <c r="H32" s="5">
        <v>3113448.5</v>
      </c>
      <c r="I32" s="5">
        <v>604.49</v>
      </c>
      <c r="J32" s="5">
        <v>-3402745.89</v>
      </c>
      <c r="K32" s="5">
        <f>SUM(H32:J32)</f>
        <v>-288692.89999999991</v>
      </c>
      <c r="M32" s="20"/>
    </row>
    <row r="33" spans="2:13" ht="15" customHeight="1" x14ac:dyDescent="0.25">
      <c r="B33" s="16"/>
      <c r="C33" s="16"/>
      <c r="D33" s="4" t="s">
        <v>35</v>
      </c>
      <c r="E33" s="5">
        <v>3874235.39</v>
      </c>
      <c r="F33" s="5">
        <v>-254666.4</v>
      </c>
      <c r="G33" s="5">
        <v>0</v>
      </c>
      <c r="H33" s="5">
        <v>3461731.59</v>
      </c>
      <c r="I33" s="5">
        <v>1755.49</v>
      </c>
      <c r="J33" s="5">
        <v>-3152644.76</v>
      </c>
      <c r="K33" s="5">
        <f>SUM(H33:J33)</f>
        <v>310842.3200000003</v>
      </c>
      <c r="M33" s="20"/>
    </row>
    <row r="34" spans="2:13" ht="15" customHeight="1" x14ac:dyDescent="0.25">
      <c r="B34" s="16"/>
      <c r="C34" s="16"/>
      <c r="D34" s="4" t="s">
        <v>36</v>
      </c>
      <c r="E34" s="5">
        <v>3874235.39</v>
      </c>
      <c r="F34" s="5">
        <v>-254666.4</v>
      </c>
      <c r="G34" s="5">
        <v>0</v>
      </c>
      <c r="H34" s="5">
        <v>3861281</v>
      </c>
      <c r="I34" s="5">
        <v>1513.41</v>
      </c>
      <c r="J34" s="5">
        <v>-4033975.25</v>
      </c>
      <c r="K34" s="5">
        <f>SUM(H34:J34)</f>
        <v>-171180.83999999985</v>
      </c>
      <c r="M34" s="20"/>
    </row>
    <row r="35" spans="2:13" ht="15" customHeight="1" x14ac:dyDescent="0.25">
      <c r="B35" s="16"/>
      <c r="C35" s="16"/>
      <c r="D35" s="4" t="s">
        <v>37</v>
      </c>
      <c r="E35" s="5">
        <v>3874235.39</v>
      </c>
      <c r="F35" s="5">
        <v>-254666.4</v>
      </c>
      <c r="G35" s="5">
        <v>0</v>
      </c>
      <c r="H35" s="5">
        <v>3717092.6500000004</v>
      </c>
      <c r="I35" s="5">
        <v>953.81</v>
      </c>
      <c r="J35" s="5">
        <v>-3822795.5</v>
      </c>
      <c r="K35" s="5">
        <f>SUM(H35:J35)</f>
        <v>-104749.03999999957</v>
      </c>
      <c r="M35" s="20"/>
    </row>
    <row r="36" spans="2:13" ht="15" customHeight="1" x14ac:dyDescent="0.25">
      <c r="B36" s="16"/>
      <c r="C36" s="16"/>
      <c r="D36" s="4" t="s">
        <v>38</v>
      </c>
      <c r="E36" s="5">
        <v>3985294.16</v>
      </c>
      <c r="F36" s="5">
        <v>-254666.4</v>
      </c>
      <c r="G36" s="5">
        <v>0</v>
      </c>
      <c r="H36" s="5">
        <v>6987017.0600000005</v>
      </c>
      <c r="I36" s="5">
        <v>1121.8599999999999</v>
      </c>
      <c r="J36" s="5">
        <v>-5057524.7</v>
      </c>
      <c r="K36" s="5">
        <f>SUM(H36:J36)</f>
        <v>1930614.2200000007</v>
      </c>
      <c r="M36" s="20"/>
    </row>
    <row r="37" spans="2:13" ht="15" customHeight="1" x14ac:dyDescent="0.25">
      <c r="B37" s="16"/>
      <c r="C37" s="16"/>
      <c r="D37" s="4" t="s">
        <v>39</v>
      </c>
      <c r="E37" s="5">
        <v>3985294.16</v>
      </c>
      <c r="F37" s="5">
        <v>-254666.4</v>
      </c>
      <c r="G37" s="5">
        <v>0</v>
      </c>
      <c r="H37" s="5">
        <v>3383316.5700000003</v>
      </c>
      <c r="I37" s="5">
        <v>780.94</v>
      </c>
      <c r="J37" s="5">
        <v>-5131700.34</v>
      </c>
      <c r="K37" s="5">
        <f>SUM(H37:J37)</f>
        <v>-1747602.8299999996</v>
      </c>
      <c r="M37" s="20"/>
    </row>
    <row r="38" spans="2:13" ht="15" customHeight="1" x14ac:dyDescent="0.25">
      <c r="B38" s="16"/>
      <c r="C38" s="16"/>
      <c r="D38" s="4" t="s">
        <v>40</v>
      </c>
      <c r="E38" s="5">
        <v>3985294.16</v>
      </c>
      <c r="F38" s="5">
        <v>-254666.4</v>
      </c>
      <c r="G38" s="5">
        <v>0</v>
      </c>
      <c r="H38" s="5">
        <v>3816479.6100000003</v>
      </c>
      <c r="I38" s="5">
        <v>1695.53</v>
      </c>
      <c r="J38" s="5">
        <v>-3996521.97</v>
      </c>
      <c r="K38" s="5">
        <f>SUM(H38:J38)</f>
        <v>-178346.83000000007</v>
      </c>
      <c r="M38" s="20"/>
    </row>
    <row r="39" spans="2:13" ht="15" customHeight="1" x14ac:dyDescent="0.25">
      <c r="B39" s="16"/>
      <c r="C39" s="16"/>
      <c r="D39" s="4" t="s">
        <v>41</v>
      </c>
      <c r="E39" s="5">
        <v>3985294.16</v>
      </c>
      <c r="F39" s="5">
        <v>-254666.4</v>
      </c>
      <c r="G39" s="5">
        <v>0</v>
      </c>
      <c r="H39" s="5">
        <v>3434990.3899999997</v>
      </c>
      <c r="I39" s="5">
        <v>988.51</v>
      </c>
      <c r="J39" s="5">
        <v>-4458385.45</v>
      </c>
      <c r="K39" s="5">
        <f>SUM(H39:J39)</f>
        <v>-1022406.5500000007</v>
      </c>
      <c r="M39" s="20"/>
    </row>
    <row r="40" spans="2:13" ht="15" customHeight="1" x14ac:dyDescent="0.25">
      <c r="B40" s="16"/>
      <c r="C40" s="16"/>
      <c r="D40" s="4" t="s">
        <v>42</v>
      </c>
      <c r="E40" s="5">
        <v>3985294.16</v>
      </c>
      <c r="F40" s="5">
        <v>-254666.4</v>
      </c>
      <c r="G40" s="5">
        <v>0</v>
      </c>
      <c r="H40" s="5">
        <v>3312562.818</v>
      </c>
      <c r="I40" s="5">
        <v>1162.6300000000001</v>
      </c>
      <c r="J40" s="5">
        <v>-3742722.19</v>
      </c>
      <c r="K40" s="5">
        <f>SUM(H40:J40)</f>
        <v>-428996.74200000009</v>
      </c>
      <c r="M40" s="20"/>
    </row>
    <row r="41" spans="2:13" s="3" customFormat="1" ht="15" customHeight="1" thickBot="1" x14ac:dyDescent="0.3">
      <c r="B41" s="6" t="s">
        <v>10</v>
      </c>
      <c r="C41" s="6"/>
      <c r="D41" s="6"/>
      <c r="E41" s="7">
        <f>SUM(E23:E40)</f>
        <v>70291530.86999999</v>
      </c>
      <c r="F41" s="7">
        <f t="shared" ref="F41:G41" si="4">SUM(F23:F40)</f>
        <v>-3962499.6299999994</v>
      </c>
      <c r="G41" s="7">
        <f t="shared" si="4"/>
        <v>0</v>
      </c>
      <c r="H41" s="7">
        <f t="shared" ref="H41:K41" si="5">SUM(H23:H40)</f>
        <v>67953943.188000008</v>
      </c>
      <c r="I41" s="7">
        <f t="shared" si="5"/>
        <v>46746.49</v>
      </c>
      <c r="J41" s="7">
        <f t="shared" si="5"/>
        <v>-72180538.689999998</v>
      </c>
      <c r="K41" s="7">
        <f t="shared" si="5"/>
        <v>-4179849.0119999982</v>
      </c>
      <c r="M41" s="20"/>
    </row>
    <row r="42" spans="2:13" ht="15" customHeight="1" x14ac:dyDescent="0.25">
      <c r="B42" s="16" t="s">
        <v>56</v>
      </c>
      <c r="C42" s="16" t="s">
        <v>43</v>
      </c>
      <c r="D42" s="8" t="s">
        <v>49</v>
      </c>
      <c r="E42" s="5">
        <v>3874235.39</v>
      </c>
      <c r="F42" s="5">
        <v>-254666.4</v>
      </c>
      <c r="G42" s="5">
        <v>0</v>
      </c>
      <c r="H42" s="5">
        <v>4028263.2100000004</v>
      </c>
      <c r="I42" s="5">
        <v>868.11</v>
      </c>
      <c r="J42" s="5">
        <v>-4410336.6900000004</v>
      </c>
      <c r="K42" s="5">
        <f>SUM(H42:J42)</f>
        <v>-381205.37000000011</v>
      </c>
      <c r="M42" s="20"/>
    </row>
    <row r="43" spans="2:13" ht="15" customHeight="1" x14ac:dyDescent="0.25">
      <c r="B43" s="16"/>
      <c r="C43" s="16"/>
      <c r="D43" s="8" t="s">
        <v>48</v>
      </c>
      <c r="E43" s="5">
        <v>3874235.39</v>
      </c>
      <c r="F43" s="5">
        <v>-254666.4</v>
      </c>
      <c r="G43" s="5">
        <v>0</v>
      </c>
      <c r="H43" s="5">
        <v>3666524.37</v>
      </c>
      <c r="I43" s="5">
        <v>989.54</v>
      </c>
      <c r="J43" s="5">
        <v>-4106795.81</v>
      </c>
      <c r="K43" s="5">
        <f>SUM(H43:J43)</f>
        <v>-439281.89999999991</v>
      </c>
      <c r="M43" s="20"/>
    </row>
    <row r="44" spans="2:13" ht="15" customHeight="1" x14ac:dyDescent="0.25">
      <c r="B44" s="16"/>
      <c r="C44" s="16"/>
      <c r="D44" s="8" t="s">
        <v>50</v>
      </c>
      <c r="E44" s="5">
        <v>3874235.39</v>
      </c>
      <c r="F44" s="5">
        <v>-254666.4</v>
      </c>
      <c r="G44" s="5">
        <v>0</v>
      </c>
      <c r="H44" s="5">
        <v>3215849.6</v>
      </c>
      <c r="I44" s="5">
        <v>837.38</v>
      </c>
      <c r="J44" s="5">
        <v>-3204936.07</v>
      </c>
      <c r="K44" s="5">
        <f>SUM(H44:J44)</f>
        <v>11750.910000000149</v>
      </c>
      <c r="M44" s="20"/>
    </row>
    <row r="45" spans="2:13" ht="15" customHeight="1" x14ac:dyDescent="0.25">
      <c r="B45" s="16"/>
      <c r="C45" s="16"/>
      <c r="D45" s="8" t="s">
        <v>51</v>
      </c>
      <c r="E45" s="5">
        <v>3874235.39</v>
      </c>
      <c r="F45" s="5">
        <v>-254666.4</v>
      </c>
      <c r="G45" s="5">
        <v>0</v>
      </c>
      <c r="H45" s="5">
        <v>3620039.39</v>
      </c>
      <c r="I45" s="5">
        <v>1519.83</v>
      </c>
      <c r="J45" s="5">
        <v>-3355429</v>
      </c>
      <c r="K45" s="5">
        <f>SUM(H45:J45)</f>
        <v>266130.2200000002</v>
      </c>
      <c r="M45" s="20"/>
    </row>
    <row r="46" spans="2:13" ht="15" customHeight="1" x14ac:dyDescent="0.25">
      <c r="B46" s="16"/>
      <c r="C46" s="16"/>
      <c r="D46" s="8" t="s">
        <v>52</v>
      </c>
      <c r="E46" s="5">
        <v>3874235.39</v>
      </c>
      <c r="F46" s="5">
        <v>-254666.4</v>
      </c>
      <c r="G46" s="5">
        <v>0</v>
      </c>
      <c r="H46" s="5">
        <v>3708872.96</v>
      </c>
      <c r="I46" s="5">
        <v>1586.01</v>
      </c>
      <c r="J46" s="5">
        <v>-3877155.41</v>
      </c>
      <c r="K46" s="5">
        <f>SUM(H46:J46)</f>
        <v>-166696.44000000041</v>
      </c>
      <c r="M46" s="20"/>
    </row>
    <row r="47" spans="2:13" ht="15" customHeight="1" x14ac:dyDescent="0.25">
      <c r="B47" s="16"/>
      <c r="C47" s="16"/>
      <c r="D47" s="8" t="s">
        <v>53</v>
      </c>
      <c r="E47" s="5">
        <v>3874235.39</v>
      </c>
      <c r="F47" s="5">
        <v>-254666.4</v>
      </c>
      <c r="G47" s="5">
        <v>0</v>
      </c>
      <c r="H47" s="5">
        <v>3547778.63</v>
      </c>
      <c r="I47" s="5">
        <v>1013.74</v>
      </c>
      <c r="J47" s="5">
        <v>-3516878.27</v>
      </c>
      <c r="K47" s="5">
        <f>SUM(H47:J47)</f>
        <v>31914.100000000093</v>
      </c>
      <c r="M47" s="20"/>
    </row>
    <row r="48" spans="2:13" ht="15" customHeight="1" x14ac:dyDescent="0.25">
      <c r="B48" s="16"/>
      <c r="C48" s="16"/>
      <c r="D48" s="8" t="s">
        <v>54</v>
      </c>
      <c r="E48" s="5">
        <v>3874235.39</v>
      </c>
      <c r="F48" s="5">
        <v>-254666.4</v>
      </c>
      <c r="G48" s="5">
        <v>0</v>
      </c>
      <c r="H48" s="5">
        <v>3577125.38</v>
      </c>
      <c r="I48" s="5">
        <v>1124.83</v>
      </c>
      <c r="J48" s="5">
        <v>-3356996.3</v>
      </c>
      <c r="K48" s="5">
        <f>SUM(H48:J48)</f>
        <v>221253.91000000015</v>
      </c>
      <c r="M48" s="20"/>
    </row>
    <row r="49" spans="2:13" ht="15" customHeight="1" x14ac:dyDescent="0.25">
      <c r="B49" s="16"/>
      <c r="C49" s="16"/>
      <c r="D49" s="8" t="s">
        <v>55</v>
      </c>
      <c r="E49" s="5">
        <v>3874235.39</v>
      </c>
      <c r="F49" s="5">
        <v>-254666.4</v>
      </c>
      <c r="G49" s="5">
        <v>0</v>
      </c>
      <c r="H49" s="5">
        <v>3620851.7199999997</v>
      </c>
      <c r="I49" s="5">
        <v>1060.77</v>
      </c>
      <c r="J49" s="5">
        <v>-3872321.43</v>
      </c>
      <c r="K49" s="5">
        <f>SUM(H49:J49)</f>
        <v>-250408.94000000041</v>
      </c>
      <c r="M49" s="20"/>
    </row>
    <row r="50" spans="2:13" s="3" customFormat="1" ht="15" customHeight="1" thickBot="1" x14ac:dyDescent="0.3">
      <c r="B50" s="6" t="s">
        <v>10</v>
      </c>
      <c r="C50" s="6"/>
      <c r="D50" s="6"/>
      <c r="E50" s="7">
        <f>SUM(E42:E49)</f>
        <v>30993883.120000001</v>
      </c>
      <c r="F50" s="7">
        <f t="shared" ref="F50:G50" si="6">SUM(F42:F49)</f>
        <v>-2037331.1999999997</v>
      </c>
      <c r="G50" s="7">
        <f t="shared" si="6"/>
        <v>0</v>
      </c>
      <c r="H50" s="7">
        <f t="shared" ref="H50:K50" si="7">SUM(H42:H49)</f>
        <v>28985305.259999998</v>
      </c>
      <c r="I50" s="7">
        <f t="shared" si="7"/>
        <v>9000.2100000000009</v>
      </c>
      <c r="J50" s="7">
        <f t="shared" si="7"/>
        <v>-29700848.98</v>
      </c>
      <c r="K50" s="7">
        <f t="shared" si="7"/>
        <v>-706543.51000000024</v>
      </c>
      <c r="M50" s="20"/>
    </row>
    <row r="51" spans="2:13" ht="15" customHeight="1" x14ac:dyDescent="0.25">
      <c r="B51" s="16" t="s">
        <v>69</v>
      </c>
      <c r="C51" s="16" t="s">
        <v>70</v>
      </c>
      <c r="D51" s="8" t="s">
        <v>57</v>
      </c>
      <c r="E51" s="5">
        <v>4425605.6099999994</v>
      </c>
      <c r="F51" s="5">
        <v>-254666.4</v>
      </c>
      <c r="G51" s="5">
        <v>0</v>
      </c>
      <c r="H51" s="5">
        <v>4747742.37</v>
      </c>
      <c r="I51" s="5">
        <v>1031.42</v>
      </c>
      <c r="J51" s="5">
        <v>-3775307.67</v>
      </c>
      <c r="K51" s="5">
        <f>SUM(H51:J51)</f>
        <v>973466.12000000011</v>
      </c>
      <c r="M51" s="20"/>
    </row>
    <row r="52" spans="2:13" ht="15" customHeight="1" x14ac:dyDescent="0.25">
      <c r="B52" s="16"/>
      <c r="C52" s="16"/>
      <c r="D52" s="8" t="s">
        <v>58</v>
      </c>
      <c r="E52" s="5">
        <v>4425605.6099999994</v>
      </c>
      <c r="F52" s="5">
        <v>-254666.4</v>
      </c>
      <c r="G52" s="5">
        <v>0</v>
      </c>
      <c r="H52" s="5">
        <v>3668510.86</v>
      </c>
      <c r="I52" s="5">
        <v>1175.6300000000001</v>
      </c>
      <c r="J52" s="5">
        <v>-4534986.47</v>
      </c>
      <c r="K52" s="5">
        <f>SUM(H52:J52)</f>
        <v>-865299.98</v>
      </c>
      <c r="M52" s="20"/>
    </row>
    <row r="53" spans="2:13" ht="15" customHeight="1" x14ac:dyDescent="0.25">
      <c r="B53" s="16"/>
      <c r="C53" s="16"/>
      <c r="D53" s="8" t="s">
        <v>59</v>
      </c>
      <c r="E53" s="5">
        <v>4425605.6099999994</v>
      </c>
      <c r="F53" s="5">
        <v>-254666.4</v>
      </c>
      <c r="G53" s="5">
        <v>0</v>
      </c>
      <c r="H53" s="5">
        <v>3999753.59</v>
      </c>
      <c r="I53" s="5">
        <v>1326.01</v>
      </c>
      <c r="J53" s="5">
        <v>-4267474.5199999996</v>
      </c>
      <c r="K53" s="5">
        <f>SUM(H53:J53)</f>
        <v>-266394.91999999993</v>
      </c>
      <c r="M53" s="20"/>
    </row>
    <row r="54" spans="2:13" ht="15" customHeight="1" x14ac:dyDescent="0.25">
      <c r="B54" s="16"/>
      <c r="C54" s="16"/>
      <c r="D54" s="8" t="s">
        <v>60</v>
      </c>
      <c r="E54" s="5">
        <v>4425605.6099999994</v>
      </c>
      <c r="F54" s="5">
        <v>-254666.4</v>
      </c>
      <c r="G54" s="5">
        <v>0</v>
      </c>
      <c r="H54" s="5">
        <v>4533754.12</v>
      </c>
      <c r="I54" s="5">
        <v>1517.68</v>
      </c>
      <c r="J54" s="5">
        <v>-4106590.47</v>
      </c>
      <c r="K54" s="5">
        <f>SUM(H54:J54)</f>
        <v>428681.32999999961</v>
      </c>
      <c r="M54" s="20"/>
    </row>
    <row r="55" spans="2:13" ht="15" customHeight="1" x14ac:dyDescent="0.25">
      <c r="B55" s="16"/>
      <c r="C55" s="16"/>
      <c r="D55" s="8" t="s">
        <v>61</v>
      </c>
      <c r="E55" s="5">
        <v>4425605.6099999994</v>
      </c>
      <c r="F55" s="5">
        <v>-254666.4</v>
      </c>
      <c r="G55" s="5">
        <v>0</v>
      </c>
      <c r="H55" s="5">
        <v>4456292.1100000003</v>
      </c>
      <c r="I55" s="5">
        <v>1571.05</v>
      </c>
      <c r="J55" s="5">
        <v>-4729405.1500000004</v>
      </c>
      <c r="K55" s="5">
        <f>SUM(H55:J55)</f>
        <v>-271541.99000000022</v>
      </c>
      <c r="M55" s="20"/>
    </row>
    <row r="56" spans="2:13" ht="15" customHeight="1" x14ac:dyDescent="0.25">
      <c r="B56" s="16"/>
      <c r="C56" s="16"/>
      <c r="D56" s="8" t="s">
        <v>62</v>
      </c>
      <c r="E56" s="5">
        <v>4421363.6099999994</v>
      </c>
      <c r="F56" s="5">
        <v>-254666.4</v>
      </c>
      <c r="G56" s="5">
        <v>0</v>
      </c>
      <c r="H56" s="5">
        <v>3503683.59</v>
      </c>
      <c r="I56" s="5">
        <v>1074.6500000000001</v>
      </c>
      <c r="J56" s="5">
        <v>-3508914.71</v>
      </c>
      <c r="K56" s="5">
        <f>SUM(H56:J56)</f>
        <v>-4156.4700000002049</v>
      </c>
      <c r="M56" s="20"/>
    </row>
    <row r="57" spans="2:13" ht="15" customHeight="1" x14ac:dyDescent="0.25">
      <c r="B57" s="16"/>
      <c r="C57" s="16"/>
      <c r="D57" s="8" t="s">
        <v>63</v>
      </c>
      <c r="E57" s="5">
        <v>5586562.9699999997</v>
      </c>
      <c r="F57" s="5">
        <v>-254666.4</v>
      </c>
      <c r="G57" s="5">
        <v>0</v>
      </c>
      <c r="H57" s="5">
        <v>7052298.3200000003</v>
      </c>
      <c r="I57" s="5">
        <v>651.16</v>
      </c>
      <c r="J57" s="5">
        <v>-4540790.7</v>
      </c>
      <c r="K57" s="5">
        <f>SUM(H57:J57)</f>
        <v>2512158.7800000003</v>
      </c>
      <c r="M57" s="20"/>
    </row>
    <row r="58" spans="2:13" ht="15" customHeight="1" x14ac:dyDescent="0.25">
      <c r="B58" s="16"/>
      <c r="C58" s="16"/>
      <c r="D58" s="8" t="s">
        <v>64</v>
      </c>
      <c r="E58" s="5">
        <v>5586562.9699999997</v>
      </c>
      <c r="F58" s="5">
        <v>-254666.4</v>
      </c>
      <c r="G58" s="5">
        <v>4119631.85</v>
      </c>
      <c r="H58" s="5">
        <v>5199466.3099999996</v>
      </c>
      <c r="I58" s="5">
        <v>3890.09</v>
      </c>
      <c r="J58" s="5">
        <v>-6178880.8799999999</v>
      </c>
      <c r="K58" s="5">
        <f>SUM(H58:J58)</f>
        <v>-975524.48000000045</v>
      </c>
      <c r="M58" s="20"/>
    </row>
    <row r="59" spans="2:13" ht="15" customHeight="1" x14ac:dyDescent="0.25">
      <c r="B59" s="16"/>
      <c r="C59" s="16"/>
      <c r="D59" s="8" t="s">
        <v>65</v>
      </c>
      <c r="E59" s="5">
        <v>5586562.9699999997</v>
      </c>
      <c r="F59" s="5">
        <v>-254666.4</v>
      </c>
      <c r="G59" s="5">
        <v>0</v>
      </c>
      <c r="H59" s="5">
        <v>5178140.2300000004</v>
      </c>
      <c r="I59" s="5">
        <v>3081.61</v>
      </c>
      <c r="J59" s="5">
        <v>-6905714.9800000004</v>
      </c>
      <c r="K59" s="5">
        <f>SUM(H59:J59)</f>
        <v>-1724493.1399999997</v>
      </c>
      <c r="M59" s="20"/>
    </row>
    <row r="60" spans="2:13" ht="15" customHeight="1" x14ac:dyDescent="0.25">
      <c r="B60" s="16"/>
      <c r="C60" s="16"/>
      <c r="D60" s="8" t="s">
        <v>66</v>
      </c>
      <c r="E60" s="5">
        <v>5586562.9699999997</v>
      </c>
      <c r="F60" s="5">
        <v>-254666.4</v>
      </c>
      <c r="G60" s="5">
        <v>0</v>
      </c>
      <c r="H60" s="5">
        <v>5185191.1500000004</v>
      </c>
      <c r="I60" s="5">
        <v>3428.15</v>
      </c>
      <c r="J60" s="5">
        <v>-6626634.9100000001</v>
      </c>
      <c r="K60" s="5">
        <f>SUM(H60:J60)</f>
        <v>-1438015.6099999994</v>
      </c>
      <c r="M60" s="20"/>
    </row>
    <row r="61" spans="2:13" ht="15" customHeight="1" x14ac:dyDescent="0.25">
      <c r="B61" s="16"/>
      <c r="C61" s="16"/>
      <c r="D61" s="8" t="s">
        <v>67</v>
      </c>
      <c r="E61" s="5">
        <v>5586562.9699999997</v>
      </c>
      <c r="F61" s="5">
        <v>-254666.4</v>
      </c>
      <c r="G61" s="5">
        <v>0</v>
      </c>
      <c r="H61" s="5">
        <v>5222165.79</v>
      </c>
      <c r="I61" s="5">
        <v>3235.73</v>
      </c>
      <c r="J61" s="5">
        <v>-5941264.8200000003</v>
      </c>
      <c r="K61" s="5">
        <f>SUM(H61:J61)</f>
        <v>-715863.29999999981</v>
      </c>
      <c r="M61" s="20"/>
    </row>
    <row r="62" spans="2:13" ht="15" customHeight="1" x14ac:dyDescent="0.25">
      <c r="B62" s="16"/>
      <c r="C62" s="16"/>
      <c r="D62" s="8" t="s">
        <v>68</v>
      </c>
      <c r="E62" s="5">
        <v>5586562.9699999997</v>
      </c>
      <c r="F62" s="5">
        <v>-254666.4</v>
      </c>
      <c r="G62" s="5">
        <v>0</v>
      </c>
      <c r="H62" s="5">
        <v>5170917.22</v>
      </c>
      <c r="I62" s="5">
        <v>2573.23</v>
      </c>
      <c r="J62" s="5">
        <v>-6390394.4199999999</v>
      </c>
      <c r="K62" s="5">
        <f>SUM(H62:J62)</f>
        <v>-1216903.9699999997</v>
      </c>
      <c r="M62" s="20"/>
    </row>
    <row r="63" spans="2:13" s="3" customFormat="1" ht="15" customHeight="1" thickBot="1" x14ac:dyDescent="0.3">
      <c r="B63" s="6" t="s">
        <v>10</v>
      </c>
      <c r="C63" s="6"/>
      <c r="D63" s="6"/>
      <c r="E63" s="7">
        <f>SUM(E51:E62)</f>
        <v>60068769.479999989</v>
      </c>
      <c r="F63" s="7">
        <f t="shared" ref="F63:G63" si="8">SUM(F51:F62)</f>
        <v>-3055996.7999999993</v>
      </c>
      <c r="G63" s="7">
        <f t="shared" si="8"/>
        <v>4119631.85</v>
      </c>
      <c r="H63" s="7">
        <f t="shared" ref="H63:K63" si="9">SUM(H51:H62)</f>
        <v>57917915.659999996</v>
      </c>
      <c r="I63" s="7">
        <f t="shared" si="9"/>
        <v>24556.41</v>
      </c>
      <c r="J63" s="7">
        <f t="shared" si="9"/>
        <v>-61506359.699999996</v>
      </c>
      <c r="K63" s="7">
        <f t="shared" si="9"/>
        <v>-3563887.6299999994</v>
      </c>
      <c r="M63" s="20"/>
    </row>
    <row r="64" spans="2:13" ht="15" customHeight="1" x14ac:dyDescent="0.25">
      <c r="B64" s="12" t="s">
        <v>71</v>
      </c>
      <c r="C64" s="12" t="s">
        <v>73</v>
      </c>
      <c r="D64" s="8" t="s">
        <v>72</v>
      </c>
      <c r="E64" s="5">
        <v>5586562.9699999997</v>
      </c>
      <c r="F64" s="5">
        <v>-254666.4</v>
      </c>
      <c r="G64" s="5">
        <v>2070108.0599999998</v>
      </c>
      <c r="H64" s="5">
        <v>4566437.6899999995</v>
      </c>
      <c r="I64" s="5">
        <v>1461.05</v>
      </c>
      <c r="J64" s="5">
        <v>-6649622.5300000003</v>
      </c>
      <c r="K64" s="5">
        <f>SUM(H64:J64)</f>
        <v>-2081723.790000001</v>
      </c>
      <c r="M64" s="20"/>
    </row>
    <row r="65" spans="2:13" ht="15" customHeight="1" x14ac:dyDescent="0.25">
      <c r="B65" s="13"/>
      <c r="C65" s="13"/>
      <c r="D65" s="8" t="s">
        <v>74</v>
      </c>
      <c r="E65" s="5">
        <v>5586562.9699999997</v>
      </c>
      <c r="F65" s="5">
        <v>-254666.4</v>
      </c>
      <c r="G65" s="21">
        <v>254666.4</v>
      </c>
      <c r="H65" s="5">
        <v>4642128.92</v>
      </c>
      <c r="I65" s="5">
        <v>1369.41</v>
      </c>
      <c r="J65" s="5">
        <v>-5108499.75</v>
      </c>
      <c r="K65" s="5">
        <f>SUM(H65:J65)</f>
        <v>-465001.41999999993</v>
      </c>
      <c r="M65" s="20"/>
    </row>
    <row r="66" spans="2:13" ht="15" customHeight="1" x14ac:dyDescent="0.25">
      <c r="B66" s="13"/>
      <c r="C66" s="13"/>
      <c r="D66" s="8" t="s">
        <v>75</v>
      </c>
      <c r="E66" s="5">
        <v>5586562.9699999997</v>
      </c>
      <c r="F66" s="5">
        <v>-254666.4</v>
      </c>
      <c r="G66" s="21">
        <v>254666.4</v>
      </c>
      <c r="H66" s="5">
        <v>5878482.8499999987</v>
      </c>
      <c r="I66" s="5">
        <f>784.09+657.63+611.94</f>
        <v>2053.66</v>
      </c>
      <c r="J66" s="5">
        <v>-6256356.5499999998</v>
      </c>
      <c r="K66" s="5">
        <f>SUM(H66:J66)</f>
        <v>-375820.04000000097</v>
      </c>
      <c r="M66" s="20"/>
    </row>
    <row r="67" spans="2:13" ht="15" customHeight="1" x14ac:dyDescent="0.25">
      <c r="B67" s="13"/>
      <c r="C67" s="13"/>
      <c r="D67" s="8" t="s">
        <v>76</v>
      </c>
      <c r="E67" s="5">
        <v>5586562.9699999997</v>
      </c>
      <c r="F67" s="5">
        <v>-254666.4</v>
      </c>
      <c r="G67" s="21">
        <v>254666.4</v>
      </c>
      <c r="H67" s="5">
        <v>4338705.6999999993</v>
      </c>
      <c r="I67" s="5">
        <v>1807.39</v>
      </c>
      <c r="J67" s="5">
        <v>-4467403.16</v>
      </c>
      <c r="K67" s="5">
        <f>SUM(H67:J67)</f>
        <v>-126890.07000000123</v>
      </c>
      <c r="M67" s="20"/>
    </row>
    <row r="68" spans="2:13" ht="15" customHeight="1" x14ac:dyDescent="0.25">
      <c r="B68" s="13"/>
      <c r="C68" s="13"/>
      <c r="D68" s="8" t="s">
        <v>77</v>
      </c>
      <c r="E68" s="5">
        <v>5586562.9699999997</v>
      </c>
      <c r="F68" s="5">
        <v>-254666.4</v>
      </c>
      <c r="G68" s="5">
        <v>0</v>
      </c>
      <c r="H68" s="5">
        <v>0</v>
      </c>
      <c r="I68" s="5">
        <v>0</v>
      </c>
      <c r="J68" s="5">
        <v>0</v>
      </c>
      <c r="K68" s="5">
        <f>SUM(H68:J68)</f>
        <v>0</v>
      </c>
      <c r="M68" s="20"/>
    </row>
    <row r="69" spans="2:13" ht="15" customHeight="1" x14ac:dyDescent="0.25">
      <c r="B69" s="13"/>
      <c r="C69" s="13"/>
      <c r="D69" s="8" t="s">
        <v>78</v>
      </c>
      <c r="E69" s="5">
        <v>5586562.9699999997</v>
      </c>
      <c r="F69" s="5">
        <v>-254666.4</v>
      </c>
      <c r="G69" s="5">
        <v>0</v>
      </c>
      <c r="H69" s="5">
        <v>0</v>
      </c>
      <c r="I69" s="5">
        <v>0</v>
      </c>
      <c r="J69" s="5">
        <v>0</v>
      </c>
      <c r="K69" s="5">
        <f>SUM(H69:J69)</f>
        <v>0</v>
      </c>
      <c r="M69" s="20"/>
    </row>
    <row r="70" spans="2:13" ht="15" customHeight="1" x14ac:dyDescent="0.25">
      <c r="B70" s="13"/>
      <c r="C70" s="13"/>
      <c r="D70" s="8" t="s">
        <v>79</v>
      </c>
      <c r="E70" s="5">
        <v>5586562.9699999997</v>
      </c>
      <c r="F70" s="5">
        <v>-254666.4</v>
      </c>
      <c r="G70" s="5">
        <v>0</v>
      </c>
      <c r="H70" s="5">
        <v>0</v>
      </c>
      <c r="I70" s="5">
        <v>0</v>
      </c>
      <c r="J70" s="5">
        <v>0</v>
      </c>
      <c r="K70" s="5">
        <f>SUM(H70:J70)</f>
        <v>0</v>
      </c>
      <c r="M70" s="20"/>
    </row>
    <row r="71" spans="2:13" ht="15" customHeight="1" x14ac:dyDescent="0.25">
      <c r="B71" s="13"/>
      <c r="C71" s="13"/>
      <c r="D71" s="8" t="s">
        <v>80</v>
      </c>
      <c r="E71" s="5">
        <v>5586562.9699999997</v>
      </c>
      <c r="F71" s="5">
        <v>-254666.4</v>
      </c>
      <c r="G71" s="5">
        <v>0</v>
      </c>
      <c r="H71" s="5">
        <v>0</v>
      </c>
      <c r="I71" s="5">
        <v>0</v>
      </c>
      <c r="J71" s="5">
        <v>0</v>
      </c>
      <c r="K71" s="5">
        <f>SUM(H71:J71)</f>
        <v>0</v>
      </c>
      <c r="M71" s="20"/>
    </row>
    <row r="72" spans="2:13" ht="15" customHeight="1" x14ac:dyDescent="0.25">
      <c r="B72" s="13"/>
      <c r="C72" s="13"/>
      <c r="D72" s="8" t="s">
        <v>81</v>
      </c>
      <c r="E72" s="5">
        <v>5586562.9699999997</v>
      </c>
      <c r="F72" s="5">
        <v>-254666.4</v>
      </c>
      <c r="G72" s="5">
        <v>0</v>
      </c>
      <c r="H72" s="5">
        <v>0</v>
      </c>
      <c r="I72" s="5">
        <v>0</v>
      </c>
      <c r="J72" s="5">
        <v>0</v>
      </c>
      <c r="K72" s="5">
        <f>SUM(H72:J72)</f>
        <v>0</v>
      </c>
      <c r="M72" s="20"/>
    </row>
    <row r="73" spans="2:13" ht="15" customHeight="1" x14ac:dyDescent="0.25">
      <c r="B73" s="14"/>
      <c r="C73" s="14"/>
      <c r="D73" s="8" t="s">
        <v>82</v>
      </c>
      <c r="E73" s="5">
        <v>5586562.9699999997</v>
      </c>
      <c r="F73" s="5">
        <v>-254666.4</v>
      </c>
      <c r="G73" s="5">
        <v>0</v>
      </c>
      <c r="H73" s="5">
        <v>0</v>
      </c>
      <c r="I73" s="5">
        <v>0</v>
      </c>
      <c r="J73" s="5">
        <v>0</v>
      </c>
      <c r="K73" s="5">
        <f>SUM(H73:J73)</f>
        <v>0</v>
      </c>
      <c r="M73" s="20"/>
    </row>
    <row r="74" spans="2:13" s="3" customFormat="1" ht="15" customHeight="1" thickBot="1" x14ac:dyDescent="0.3">
      <c r="B74" s="6" t="s">
        <v>10</v>
      </c>
      <c r="C74" s="6"/>
      <c r="D74" s="6"/>
      <c r="E74" s="7">
        <f>SUM(E64:E73)</f>
        <v>55865629.699999996</v>
      </c>
      <c r="F74" s="7">
        <f t="shared" ref="F74:G74" si="10">SUM(F64:F73)</f>
        <v>-2546663.9999999995</v>
      </c>
      <c r="G74" s="7">
        <f t="shared" si="10"/>
        <v>2834107.26</v>
      </c>
      <c r="H74" s="7">
        <f>SUM(H64:H73)</f>
        <v>19425755.159999996</v>
      </c>
      <c r="I74" s="7">
        <f t="shared" ref="I74:K74" si="11">SUM(I64:I73)</f>
        <v>6691.51</v>
      </c>
      <c r="J74" s="7">
        <f t="shared" si="11"/>
        <v>-22481881.990000002</v>
      </c>
      <c r="K74" s="7">
        <f t="shared" si="11"/>
        <v>-3049435.3200000031</v>
      </c>
      <c r="M74" s="20"/>
    </row>
    <row r="76" spans="2:13" s="3" customFormat="1" ht="15" customHeight="1" thickBot="1" x14ac:dyDescent="0.3">
      <c r="B76" s="6" t="s">
        <v>83</v>
      </c>
      <c r="C76" s="6"/>
      <c r="D76" s="6"/>
      <c r="E76" s="7">
        <f>SUMIF($B$8:$B$75,$B$74,E8:E75)</f>
        <v>260116889.84999996</v>
      </c>
      <c r="F76" s="7">
        <f>SUMIF($B$8:$B$75,$B$74,F8:F75)</f>
        <v>-13762491.629999997</v>
      </c>
      <c r="G76" s="7">
        <f>SUMIF($B$8:$B$75,$B$74,G8:G75)</f>
        <v>6953739.1099999994</v>
      </c>
      <c r="H76" s="7">
        <f>SUMIF($B$8:$B$75,$B$74,H8:H75)</f>
        <v>215019995.94799998</v>
      </c>
      <c r="I76" s="7">
        <f>SUMIF($B$8:$B$75,$B$74,I8:I75)</f>
        <v>86994.62</v>
      </c>
      <c r="J76" s="7">
        <f>SUMIF($B$8:$B$75,$B$74,J8:J75)</f>
        <v>-222030263.35999998</v>
      </c>
      <c r="K76" s="7">
        <f>SUMIF($B$8:$B$75,$B$74,K8:K75)</f>
        <v>-6923272.7920000022</v>
      </c>
    </row>
  </sheetData>
  <mergeCells count="13">
    <mergeCell ref="B64:B73"/>
    <mergeCell ref="C64:C73"/>
    <mergeCell ref="B5:K6"/>
    <mergeCell ref="C42:C49"/>
    <mergeCell ref="B42:B49"/>
    <mergeCell ref="C51:C62"/>
    <mergeCell ref="B51:B62"/>
    <mergeCell ref="B9:B14"/>
    <mergeCell ref="C9:C14"/>
    <mergeCell ref="C16:C21"/>
    <mergeCell ref="B16:B21"/>
    <mergeCell ref="C23:C40"/>
    <mergeCell ref="B23:B40"/>
  </mergeCells>
  <conditionalFormatting sqref="A17:A21 A16:B16 A24:A40 L5:XFD6 A6 A5:B5 A43:A49 A52:A62 A65:A73 D16:L21 D24:L40 D43:L49 D52:L62 A7:XFD9 A22:L23 A41:L42 A50:L51 A63:L64 A74:L74 A10:L15 M10:XFD74 D65:L73 A75:XFD1048576">
    <cfRule type="cellIs" dxfId="1" priority="17" operator="lessThan">
      <formula>-0.01</formula>
    </cfRule>
  </conditionalFormatting>
  <conditionalFormatting sqref="C16:C21">
    <cfRule type="cellIs" dxfId="0" priority="16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85" fitToHeight="0" orientation="landscape" r:id="rId1"/>
  <ignoredErrors>
    <ignoredError sqref="K9:K14 K16:K21 K23:K40 K64:K73" formulaRange="1"/>
    <ignoredError sqref="K15 K22 K41 K50 K63" formula="1"/>
    <ignoredError sqref="K42:K49 K51 K52:K6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Físico-Financeiro</vt:lpstr>
      <vt:lpstr>'Relatório Físico-Financeiro'!Area_de_impressao</vt:lpstr>
      <vt:lpstr>'Relatório Físico-Financeiro'!Titulos_de_impressao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2025-02-05T18:26:17Z</cp:lastPrinted>
  <dcterms:created xsi:type="dcterms:W3CDTF">2025-02-05T12:53:52Z</dcterms:created>
  <dcterms:modified xsi:type="dcterms:W3CDTF">2025-04-22T16:15:10Z</dcterms:modified>
</cp:coreProperties>
</file>